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omps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<sst xmlns="http://schemas.openxmlformats.org/spreadsheetml/2006/main" count="33" uniqueCount="33">
  <si>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SAHM · Comparable Company Analysis — Starter Template</t>
  </si>
  <si>
    <t xml:space="preserve">Blue = input (replace with your peers' data) · Black = formula · For research &amp; education</t>
  </si>
  <si>
    <t xml:space="preserve">Company</t>
  </si>
  <si>
    <t xml:space="preserve">Share Price</t>
  </si>
  <si>
    <t xml:space="preserve">Shares (m)</t>
  </si>
  <si>
    <t xml:space="preserve">Market Cap</t>
  </si>
  <si>
    <t xml:space="preserve">Net Debt</t>
  </si>
  <si>
    <t xml:space="preserve">Enterprise Value</t>
  </si>
  <si>
    <t xml:space="preserve">Revenue</t>
  </si>
  <si>
    <t xml:space="preserve">EBITDA</t>
  </si>
  <si>
    <t xml:space="preserve">Net Income</t>
  </si>
  <si>
    <t xml:space="preserve">EV/Revenue</t>
  </si>
  <si>
    <t xml:space="preserve">EV/EBITDA</t>
  </si>
  <si>
    <t xml:space="preserve">P/E</t>
  </si>
  <si>
    <t xml:space="preserve">Peer A</t>
  </si>
  <si>
    <t xml:space="preserve">Peer B</t>
  </si>
  <si>
    <t xml:space="preserve">Peer C</t>
  </si>
  <si>
    <t xml:space="preserve">Peer D</t>
  </si>
  <si>
    <t xml:space="preserve">Peer E</t>
  </si>
  <si>
    <t xml:space="preserve">Median</t>
  </si>
  <si>
    <t xml:space="preserve">Mean</t>
  </si>
  <si>
    <t xml:space="preserve">Min</t>
  </si>
  <si>
    <t xml:space="preserve">Max</t>
  </si>
  <si>
    <t xml:space="preserve">Implied valuation — target company</t>
  </si>
  <si>
    <t xml:space="preserve">Target Revenue</t>
  </si>
  <si>
    <t xml:space="preserve">Target EBITDA</t>
  </si>
  <si>
    <t xml:space="preserve">Target Net Income</t>
  </si>
  <si>
    <t xml:space="preserve">Target Net Debt</t>
  </si>
  <si>
    <t xml:space="preserve">Target Shares (m)</t>
  </si>
  <si>
    <t xml:space="preserve">Implied EV (EV/EBITDA × EBITDA)</t>
  </si>
  <si>
    <t xml:space="preserve">Implied EV (EV/Revenue × Revenue)</t>
  </si>
  <si>
    <t xml:space="preserve">Implied equity (P/E × Net Income)</t>
  </si>
  <si>
    <t xml:space="preserve">Multiples summarise how the market prices peers — they are not a target price or recommendation.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</si>
</sst>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#,##0.00"/>
    <numFmt numFmtId="166" formatCode="#,##0"/>
    <numFmt numFmtId="167" formatCode="#,##0;\(#,##0\);\-"/>
    <numFmt numFmtId="168" formatCode="0.0\x"/>
  </numFmts>
  <fonts count="11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5"/>
      <color rgb="FF235F46"/>
      <name val="Arial"/>
      <family val="0"/>
      <charset val="1"/>
    </font>
    <font>
      <i val="true"/>
      <sz val="9"/>
      <color rgb="FF7C8AA0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sz val="10"/>
      <color rgb="FF0000FF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b val="true"/>
      <sz val="12"/>
      <color rgb="FF235F46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235F46"/>
        <bgColor rgb="FF008080"/>
      </patternFill>
    </fill>
    <fill>
      <patternFill patternType="solid">
        <fgColor rgb="FFFFF3C4"/>
        <bgColor rgb="FFFFFF99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8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8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7C8AA0"/>
      <rgbColor rgb="FF9999FF"/>
      <rgbColor rgb="FF993366"/>
      <rgbColor rgb="FFFFF3C4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35F46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2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2"/>
    <col collapsed="false" customWidth="true" hidden="false" outlineLevel="0" max="2" min="2" style="0" width="11"/>
    <col collapsed="false" customWidth="true" hidden="false" outlineLevel="0" max="3" min="3" style="0" width="10"/>
    <col collapsed="false" customWidth="true" hidden="false" outlineLevel="0" max="4" min="4" style="0" width="12"/>
    <col collapsed="false" customWidth="true" hidden="false" outlineLevel="0" max="5" min="5" style="0" width="10"/>
    <col collapsed="false" customWidth="true" hidden="false" outlineLevel="0" max="6" min="6" style="0" width="14"/>
    <col collapsed="false" customWidth="true" hidden="false" outlineLevel="0" max="11" min="7" style="0" width="11"/>
    <col collapsed="false" customWidth="true" hidden="false" outlineLevel="0" max="12" min="12" style="0" width="9"/>
  </cols>
  <sheetData>
    <row r="1" customFormat="false" ht="18.55" hidden="false" customHeight="false" outlineLevel="0" collapsed="false">
      <c r="A1" s="1" t="s">
        <v>0</v>
      </c>
    </row>
    <row r="2" customFormat="false" ht="15" hidden="false" customHeight="false" outlineLevel="0" collapsed="false">
      <c r="A2" s="2" t="s">
        <v>1</v>
      </c>
    </row>
    <row r="4" customFormat="false" ht="23.85" hidden="false" customHeight="false" outlineLevel="0" collapsed="false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customFormat="false" ht="15" hidden="false" customHeight="false" outlineLevel="0" collapsed="false">
      <c r="A5" s="4" t="s">
        <v>14</v>
      </c>
      <c r="B5" s="5" t="n">
        <v>42</v>
      </c>
      <c r="C5" s="6" t="n">
        <v>120</v>
      </c>
      <c r="D5" s="7" t="n">
        <f aca="false">B5*C5</f>
        <v>5040</v>
      </c>
      <c r="E5" s="8" t="n">
        <v>300</v>
      </c>
      <c r="F5" s="7" t="n">
        <f aca="false">D5+E5</f>
        <v>5340</v>
      </c>
      <c r="G5" s="8" t="n">
        <v>1800</v>
      </c>
      <c r="H5" s="8" t="n">
        <v>520</v>
      </c>
      <c r="I5" s="8" t="n">
        <v>260</v>
      </c>
      <c r="J5" s="9" t="n">
        <f aca="false">F5/G5</f>
        <v>2.96666666666667</v>
      </c>
      <c r="K5" s="9" t="n">
        <f aca="false">F5/H5</f>
        <v>10.2692307692308</v>
      </c>
      <c r="L5" s="9" t="n">
        <f aca="false">D5/I5</f>
        <v>19.3846153846154</v>
      </c>
    </row>
    <row r="6" customFormat="false" ht="15" hidden="false" customHeight="false" outlineLevel="0" collapsed="false">
      <c r="A6" s="4" t="s">
        <v>15</v>
      </c>
      <c r="B6" s="5" t="n">
        <v>28.5</v>
      </c>
      <c r="C6" s="6" t="n">
        <v>210</v>
      </c>
      <c r="D6" s="7" t="n">
        <f aca="false">B6*C6</f>
        <v>5985</v>
      </c>
      <c r="E6" s="8" t="n">
        <v>540</v>
      </c>
      <c r="F6" s="7" t="n">
        <f aca="false">D6+E6</f>
        <v>6525</v>
      </c>
      <c r="G6" s="8" t="n">
        <v>2600</v>
      </c>
      <c r="H6" s="8" t="n">
        <v>690</v>
      </c>
      <c r="I6" s="8" t="n">
        <v>300</v>
      </c>
      <c r="J6" s="9" t="n">
        <f aca="false">F6/G6</f>
        <v>2.50961538461538</v>
      </c>
      <c r="K6" s="9" t="n">
        <f aca="false">F6/H6</f>
        <v>9.45652173913044</v>
      </c>
      <c r="L6" s="9" t="n">
        <f aca="false">D6/I6</f>
        <v>19.95</v>
      </c>
    </row>
    <row r="7" customFormat="false" ht="15" hidden="false" customHeight="false" outlineLevel="0" collapsed="false">
      <c r="A7" s="4" t="s">
        <v>16</v>
      </c>
      <c r="B7" s="5" t="n">
        <v>65.2</v>
      </c>
      <c r="C7" s="6" t="n">
        <v>80</v>
      </c>
      <c r="D7" s="7" t="n">
        <f aca="false">B7*C7</f>
        <v>5216</v>
      </c>
      <c r="E7" s="8" t="n">
        <v>150</v>
      </c>
      <c r="F7" s="7" t="n">
        <f aca="false">D7+E7</f>
        <v>5366</v>
      </c>
      <c r="G7" s="8" t="n">
        <v>1200</v>
      </c>
      <c r="H7" s="8" t="n">
        <v>380</v>
      </c>
      <c r="I7" s="8" t="n">
        <v>210</v>
      </c>
      <c r="J7" s="9" t="n">
        <f aca="false">F7/G7</f>
        <v>4.47166666666667</v>
      </c>
      <c r="K7" s="9" t="n">
        <f aca="false">F7/H7</f>
        <v>14.1210526315789</v>
      </c>
      <c r="L7" s="9" t="n">
        <f aca="false">D7/I7</f>
        <v>24.8380952380952</v>
      </c>
    </row>
    <row r="8" customFormat="false" ht="15" hidden="false" customHeight="false" outlineLevel="0" collapsed="false">
      <c r="A8" s="4" t="s">
        <v>17</v>
      </c>
      <c r="B8" s="5" t="n">
        <v>51</v>
      </c>
      <c r="C8" s="6" t="n">
        <v>160</v>
      </c>
      <c r="D8" s="7" t="n">
        <f aca="false">B8*C8</f>
        <v>8160</v>
      </c>
      <c r="E8" s="8" t="n">
        <v>420</v>
      </c>
      <c r="F8" s="7" t="n">
        <f aca="false">D8+E8</f>
        <v>8580</v>
      </c>
      <c r="G8" s="8" t="n">
        <v>2100</v>
      </c>
      <c r="H8" s="8" t="n">
        <v>560</v>
      </c>
      <c r="I8" s="8" t="n">
        <v>250</v>
      </c>
      <c r="J8" s="9" t="n">
        <f aca="false">F8/G8</f>
        <v>4.08571428571429</v>
      </c>
      <c r="K8" s="9" t="n">
        <f aca="false">F8/H8</f>
        <v>15.3214285714286</v>
      </c>
      <c r="L8" s="9" t="n">
        <f aca="false">D8/I8</f>
        <v>32.64</v>
      </c>
    </row>
    <row r="9" customFormat="false" ht="15" hidden="false" customHeight="false" outlineLevel="0" collapsed="false">
      <c r="A9" s="4" t="s">
        <v>18</v>
      </c>
      <c r="B9" s="5" t="n">
        <v>37.8</v>
      </c>
      <c r="C9" s="6" t="n">
        <v>140</v>
      </c>
      <c r="D9" s="7" t="n">
        <f aca="false">B9*C9</f>
        <v>5292</v>
      </c>
      <c r="E9" s="8" t="n">
        <v>260</v>
      </c>
      <c r="F9" s="7" t="n">
        <f aca="false">D9+E9</f>
        <v>5552</v>
      </c>
      <c r="G9" s="8" t="n">
        <v>1500</v>
      </c>
      <c r="H9" s="8" t="n">
        <v>470</v>
      </c>
      <c r="I9" s="8" t="n">
        <v>230</v>
      </c>
      <c r="J9" s="9" t="n">
        <f aca="false">F9/G9</f>
        <v>3.70133333333333</v>
      </c>
      <c r="K9" s="9" t="n">
        <f aca="false">F9/H9</f>
        <v>11.8127659574468</v>
      </c>
      <c r="L9" s="9" t="n">
        <f aca="false">D9/I9</f>
        <v>23.0086956521739</v>
      </c>
    </row>
    <row r="11" customFormat="false" ht="15" hidden="false" customHeight="false" outlineLevel="0" collapsed="false">
      <c r="A11" s="10" t="s">
        <v>19</v>
      </c>
      <c r="J11" s="11" t="n">
        <f aca="false">MEDIAN(J5:J9)</f>
        <v>3.70133333333333</v>
      </c>
      <c r="K11" s="11" t="n">
        <f aca="false">MEDIAN(K5:K9)</f>
        <v>11.8127659574468</v>
      </c>
      <c r="L11" s="11" t="n">
        <f aca="false">MEDIAN(L5:L9)</f>
        <v>23.0086956521739</v>
      </c>
    </row>
    <row r="12" customFormat="false" ht="15" hidden="false" customHeight="false" outlineLevel="0" collapsed="false">
      <c r="A12" s="10" t="s">
        <v>20</v>
      </c>
      <c r="J12" s="9" t="n">
        <f aca="false">AVERAGE(J5:J9)</f>
        <v>3.54699926739927</v>
      </c>
      <c r="K12" s="9" t="n">
        <f aca="false">AVERAGE(K5:K9)</f>
        <v>12.1961999337631</v>
      </c>
      <c r="L12" s="9" t="n">
        <f aca="false">AVERAGE(L5:L9)</f>
        <v>23.9642812549769</v>
      </c>
    </row>
    <row r="13" customFormat="false" ht="15" hidden="false" customHeight="false" outlineLevel="0" collapsed="false">
      <c r="A13" s="10" t="s">
        <v>21</v>
      </c>
      <c r="J13" s="9" t="n">
        <f aca="false">MIN(J5:J9)</f>
        <v>2.50961538461538</v>
      </c>
      <c r="K13" s="9" t="n">
        <f aca="false">MIN(K5:K9)</f>
        <v>9.45652173913044</v>
      </c>
      <c r="L13" s="9" t="n">
        <f aca="false">MIN(L5:L9)</f>
        <v>19.3846153846154</v>
      </c>
    </row>
    <row r="14" customFormat="false" ht="15" hidden="false" customHeight="false" outlineLevel="0" collapsed="false">
      <c r="A14" s="10" t="s">
        <v>22</v>
      </c>
      <c r="J14" s="9" t="n">
        <f aca="false">MAX(J5:J9)</f>
        <v>4.47166666666667</v>
      </c>
      <c r="K14" s="9" t="n">
        <f aca="false">MAX(K5:K9)</f>
        <v>15.3214285714286</v>
      </c>
      <c r="L14" s="9" t="n">
        <f aca="false">MAX(L5:L9)</f>
        <v>32.64</v>
      </c>
    </row>
    <row r="17" customFormat="false" ht="15" hidden="false" customHeight="false" outlineLevel="0" collapsed="false">
      <c r="A17" s="12" t="s">
        <v>23</v>
      </c>
    </row>
    <row r="18" customFormat="false" ht="15" hidden="false" customHeight="false" outlineLevel="0" collapsed="false">
      <c r="A18" s="4" t="s">
        <v>24</v>
      </c>
      <c r="B18" s="13" t="n">
        <v>2000</v>
      </c>
    </row>
    <row r="19" customFormat="false" ht="15" hidden="false" customHeight="false" outlineLevel="0" collapsed="false">
      <c r="A19" s="4" t="s">
        <v>25</v>
      </c>
      <c r="B19" s="13" t="n">
        <v>560</v>
      </c>
    </row>
    <row r="20" customFormat="false" ht="15" hidden="false" customHeight="false" outlineLevel="0" collapsed="false">
      <c r="A20" s="4" t="s">
        <v>26</v>
      </c>
      <c r="B20" s="13" t="n">
        <v>250</v>
      </c>
    </row>
    <row r="21" customFormat="false" ht="15" hidden="false" customHeight="false" outlineLevel="0" collapsed="false">
      <c r="A21" s="4" t="s">
        <v>27</v>
      </c>
      <c r="B21" s="13" t="n">
        <v>400</v>
      </c>
    </row>
    <row r="22" customFormat="false" ht="15" hidden="false" customHeight="false" outlineLevel="0" collapsed="false">
      <c r="A22" s="4" t="s">
        <v>28</v>
      </c>
      <c r="B22" s="14" t="n">
        <v>150</v>
      </c>
    </row>
    <row r="24" customFormat="false" ht="15" hidden="false" customHeight="false" outlineLevel="0" collapsed="false">
      <c r="A24" s="4" t="s">
        <v>29</v>
      </c>
      <c r="B24" s="15" t="n">
        <f aca="false">K11*B19</f>
        <v>6615.14893617021</v>
      </c>
    </row>
    <row r="25" customFormat="false" ht="15" hidden="false" customHeight="false" outlineLevel="0" collapsed="false">
      <c r="A25" s="4" t="s">
        <v>30</v>
      </c>
      <c r="B25" s="15" t="n">
        <f aca="false">J11*B18</f>
        <v>7402.66666666667</v>
      </c>
    </row>
    <row r="26" customFormat="false" ht="15" hidden="false" customHeight="false" outlineLevel="0" collapsed="false">
      <c r="A26" s="4" t="s">
        <v>31</v>
      </c>
      <c r="B26" s="15" t="n">
        <f aca="false">L11*B20</f>
        <v>5752.17391304348</v>
      </c>
    </row>
    <row r="28" customFormat="false" ht="15" hidden="false" customHeight="false" outlineLevel="0" collapsed="false">
      <c r="A28" s="2" t="s">
        <v>32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2026-06-21T17:46:48Z</dcterms:created>
  <dc:creator>openpyxl</dc:creator>
  <dc:description/>
  <dc:language>en-US</dc:language>
  <cp:lastModifiedBy/>
  <dcterms:modified xsi:type="dcterms:W3CDTF">2026-06-21T17:46:48Z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